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80" yWindow="360" windowWidth="20980" windowHeight="18380"/>
  </bookViews>
  <sheets>
    <sheet name="Sheet2" sheetId="2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2" l="1"/>
  <c r="G6" i="2"/>
  <c r="L4" i="2"/>
  <c r="H6" i="2"/>
  <c r="M4" i="2"/>
  <c r="G4" i="2"/>
  <c r="G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L5" i="2"/>
  <c r="H4" i="2"/>
  <c r="H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M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K5" i="2"/>
  <c r="K4" i="2"/>
  <c r="K17" i="2"/>
  <c r="M19" i="2"/>
  <c r="L18" i="2"/>
  <c r="M18" i="2"/>
  <c r="L19" i="2"/>
  <c r="L17" i="2"/>
  <c r="K18" i="2"/>
  <c r="K10" i="2"/>
  <c r="M10" i="2"/>
  <c r="L10" i="2"/>
  <c r="K11" i="2"/>
  <c r="K12" i="2"/>
  <c r="M12" i="2"/>
  <c r="L12" i="2"/>
  <c r="M11" i="2"/>
  <c r="L11" i="2"/>
</calcChain>
</file>

<file path=xl/sharedStrings.xml><?xml version="1.0" encoding="utf-8"?>
<sst xmlns="http://schemas.openxmlformats.org/spreadsheetml/2006/main" count="29" uniqueCount="15">
  <si>
    <t>AAPL US Equity</t>
  </si>
  <si>
    <t>BRK/A US Equity</t>
  </si>
  <si>
    <t>BHP US Equity</t>
  </si>
  <si>
    <t>Date</t>
  </si>
  <si>
    <t>PRICE - TOT_RETURN_INDEX</t>
  </si>
  <si>
    <t>AAPL return</t>
  </si>
  <si>
    <t>BRK/A return</t>
  </si>
  <si>
    <t>BHP return</t>
  </si>
  <si>
    <t>mean</t>
  </si>
  <si>
    <t>stddev</t>
  </si>
  <si>
    <t>AAPL</t>
  </si>
  <si>
    <t>BRK/A</t>
  </si>
  <si>
    <t>BHP</t>
  </si>
  <si>
    <t>Covariance matrix</t>
  </si>
  <si>
    <t>Correlation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</si>
</sst>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3" fillId="0" borderId="0" xfId="0" applyFont="1"/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3"/>
  <sheetViews>
    <sheetView tabSelected="1" workbookViewId="0">
      <selection activeCell="J3" sqref="J3:M19"/>
    </sheetView>
  </sheetViews>
  <sheetFormatPr baseColWidth="10" defaultColWidth="8.83203125" defaultRowHeight="14" x14ac:dyDescent="0"/>
  <cols>
    <col min="1" max="1" width="10.6640625" bestFit="1" customWidth="1"/>
    <col min="2" max="2" width="12.83203125" customWidth="1"/>
    <col min="3" max="3" width="15.83203125" customWidth="1"/>
    <col min="4" max="4" width="12.1640625" customWidth="1"/>
    <col min="6" max="6" width="14.6640625" customWidth="1"/>
    <col min="7" max="7" width="11.5" customWidth="1"/>
    <col min="8" max="8" width="14.1640625" customWidth="1"/>
  </cols>
  <sheetData>
    <row r="1" spans="1:13">
      <c r="B1" t="s">
        <v>0</v>
      </c>
      <c r="C1" t="s">
        <v>1</v>
      </c>
      <c r="D1" t="s">
        <v>2</v>
      </c>
      <c r="F1" t="s">
        <v>5</v>
      </c>
      <c r="G1" t="s">
        <v>6</v>
      </c>
      <c r="H1" t="s">
        <v>7</v>
      </c>
    </row>
    <row r="2" spans="1:13">
      <c r="A2" t="s">
        <v>3</v>
      </c>
      <c r="B2" t="s">
        <v>4</v>
      </c>
      <c r="C2" t="s">
        <v>4</v>
      </c>
      <c r="D2" t="s">
        <v>4</v>
      </c>
    </row>
    <row r="3" spans="1:13">
      <c r="A3" s="1">
        <v>39021</v>
      </c>
      <c r="B3">
        <v>84.258099999999999</v>
      </c>
      <c r="C3">
        <v>105475</v>
      </c>
      <c r="D3">
        <v>64.218000000000004</v>
      </c>
      <c r="K3" t="s">
        <v>10</v>
      </c>
      <c r="L3" t="s">
        <v>11</v>
      </c>
      <c r="M3" t="s">
        <v>12</v>
      </c>
    </row>
    <row r="4" spans="1:13">
      <c r="A4" s="1">
        <v>39051</v>
      </c>
      <c r="B4">
        <v>95.252799999999993</v>
      </c>
      <c r="C4">
        <v>107100</v>
      </c>
      <c r="D4">
        <v>62.4983</v>
      </c>
      <c r="F4">
        <f>(B4-B3)/B3</f>
        <v>0.13048834474074297</v>
      </c>
      <c r="G4">
        <f t="shared" ref="G4:H19" si="0">(C4-C3)/C3</f>
        <v>1.5406494429959706E-2</v>
      </c>
      <c r="H4">
        <f t="shared" si="0"/>
        <v>-2.6779096203556681E-2</v>
      </c>
      <c r="J4" t="s">
        <v>8</v>
      </c>
      <c r="K4">
        <f>AVERAGE(F6)</f>
        <v>1.0489363753395656E-2</v>
      </c>
      <c r="L4">
        <f>AVERAGE(G6)</f>
        <v>5.4550413673970359E-4</v>
      </c>
      <c r="M4">
        <f>AVERAGE(H6)</f>
        <v>3.1195383897004922E-2</v>
      </c>
    </row>
    <row r="5" spans="1:13">
      <c r="A5" s="1">
        <v>39080</v>
      </c>
      <c r="B5">
        <v>88.165499999999994</v>
      </c>
      <c r="C5">
        <v>109990</v>
      </c>
      <c r="D5">
        <v>59.963999999999999</v>
      </c>
      <c r="F5">
        <f t="shared" ref="F5:F63" si="1">(B5-B4)/B4</f>
        <v>-7.4405161843011436E-2</v>
      </c>
      <c r="G5">
        <f t="shared" si="0"/>
        <v>2.6984126984126985E-2</v>
      </c>
      <c r="H5">
        <f t="shared" si="0"/>
        <v>-4.0549902957360467E-2</v>
      </c>
      <c r="J5" t="s">
        <v>9</v>
      </c>
      <c r="K5">
        <f>STDEVA(F4:F63)</f>
        <v>0.10769629407662609</v>
      </c>
      <c r="L5">
        <f>STDEVA(G4:G63)</f>
        <v>6.0310458912264428E-2</v>
      </c>
      <c r="M5">
        <f>STDEVA(H4:H63)</f>
        <v>0.11102793870817008</v>
      </c>
    </row>
    <row r="6" spans="1:13">
      <c r="A6" s="1">
        <v>39113</v>
      </c>
      <c r="B6">
        <v>89.090299999999999</v>
      </c>
      <c r="C6">
        <v>110050</v>
      </c>
      <c r="D6">
        <v>61.834600000000002</v>
      </c>
      <c r="F6">
        <f t="shared" si="1"/>
        <v>1.0489363753395656E-2</v>
      </c>
      <c r="G6">
        <f t="shared" si="0"/>
        <v>5.4550413673970359E-4</v>
      </c>
      <c r="H6">
        <f t="shared" si="0"/>
        <v>3.1195383897004922E-2</v>
      </c>
    </row>
    <row r="7" spans="1:13">
      <c r="A7" s="1">
        <v>39141</v>
      </c>
      <c r="B7">
        <v>87.926400000000001</v>
      </c>
      <c r="C7">
        <v>106190</v>
      </c>
      <c r="D7">
        <v>65.364500000000007</v>
      </c>
      <c r="F7">
        <f t="shared" si="1"/>
        <v>-1.3064272990437772E-2</v>
      </c>
      <c r="G7">
        <f t="shared" si="0"/>
        <v>-3.5074965924579739E-2</v>
      </c>
      <c r="H7">
        <f t="shared" si="0"/>
        <v>5.7086162116355643E-2</v>
      </c>
    </row>
    <row r="8" spans="1:13">
      <c r="A8" s="1">
        <v>39171</v>
      </c>
      <c r="B8">
        <v>96.5518</v>
      </c>
      <c r="C8">
        <v>108990</v>
      </c>
      <c r="D8">
        <v>73.769199999999998</v>
      </c>
      <c r="F8">
        <f t="shared" si="1"/>
        <v>9.8097954652982489E-2</v>
      </c>
      <c r="G8">
        <f t="shared" si="0"/>
        <v>2.6367831245880026E-2</v>
      </c>
      <c r="H8">
        <f t="shared" si="0"/>
        <v>0.12858202847111186</v>
      </c>
      <c r="J8" s="2" t="s">
        <v>14</v>
      </c>
      <c r="K8" s="2"/>
      <c r="L8" s="2"/>
      <c r="M8" s="2"/>
    </row>
    <row r="9" spans="1:13">
      <c r="A9" s="1">
        <v>39202</v>
      </c>
      <c r="B9">
        <v>103.7118</v>
      </c>
      <c r="C9">
        <v>109200</v>
      </c>
      <c r="D9">
        <v>74.363</v>
      </c>
      <c r="F9">
        <f t="shared" si="1"/>
        <v>7.4157084590862066E-2</v>
      </c>
      <c r="G9">
        <f t="shared" si="0"/>
        <v>1.9267822736030828E-3</v>
      </c>
      <c r="H9">
        <f t="shared" si="0"/>
        <v>8.0494298433492796E-3</v>
      </c>
      <c r="J9" s="2"/>
      <c r="K9" s="2" t="s">
        <v>10</v>
      </c>
      <c r="L9" s="2" t="s">
        <v>11</v>
      </c>
      <c r="M9" s="2" t="s">
        <v>12</v>
      </c>
    </row>
    <row r="10" spans="1:13">
      <c r="A10" s="1">
        <v>39233</v>
      </c>
      <c r="B10">
        <v>125.9413</v>
      </c>
      <c r="C10">
        <v>109490</v>
      </c>
      <c r="D10">
        <v>80.148799999999994</v>
      </c>
      <c r="F10">
        <f t="shared" si="1"/>
        <v>0.21433915909279372</v>
      </c>
      <c r="G10">
        <f t="shared" si="0"/>
        <v>2.6556776556776558E-3</v>
      </c>
      <c r="H10">
        <f t="shared" si="0"/>
        <v>7.7804822290655232E-2</v>
      </c>
      <c r="J10" s="2" t="s">
        <v>10</v>
      </c>
      <c r="K10">
        <f>CORREL($F$4:$F$63,F$4:F$63)</f>
        <v>1</v>
      </c>
      <c r="L10">
        <f>CORREL($F$4:$F$63,G$4:G$63)</f>
        <v>0.18238113608277665</v>
      </c>
      <c r="M10">
        <f>CORREL($F$4:$F$63,H$4:H$63)</f>
        <v>0.50051187031248012</v>
      </c>
    </row>
    <row r="11" spans="1:13">
      <c r="A11" s="1">
        <v>39262</v>
      </c>
      <c r="B11">
        <v>126.8236</v>
      </c>
      <c r="C11">
        <v>109475</v>
      </c>
      <c r="D11">
        <v>90.974400000000003</v>
      </c>
      <c r="F11">
        <f t="shared" si="1"/>
        <v>7.0056446932023151E-3</v>
      </c>
      <c r="G11">
        <f t="shared" si="0"/>
        <v>-1.3699881267695681E-4</v>
      </c>
      <c r="H11">
        <f t="shared" si="0"/>
        <v>0.13506877208392401</v>
      </c>
      <c r="J11" s="2" t="s">
        <v>11</v>
      </c>
      <c r="K11">
        <f>CORREL($G$4:$G$63,F$4:F$63)</f>
        <v>0.18238113608277665</v>
      </c>
      <c r="L11">
        <f>CORREL($G$4:$G$63,G$4:G$63)</f>
        <v>1.0000000000000002</v>
      </c>
      <c r="M11">
        <f>CORREL($G$4:$G$63,H$4:H$63)</f>
        <v>0.21054678803377858</v>
      </c>
    </row>
    <row r="12" spans="1:13">
      <c r="A12" s="1">
        <v>39294</v>
      </c>
      <c r="B12">
        <v>136.9246</v>
      </c>
      <c r="C12">
        <v>110000</v>
      </c>
      <c r="D12">
        <v>97.110399999999998</v>
      </c>
      <c r="F12">
        <f t="shared" si="1"/>
        <v>7.9646059566200605E-2</v>
      </c>
      <c r="G12">
        <f t="shared" si="0"/>
        <v>4.7956154373144551E-3</v>
      </c>
      <c r="H12">
        <f t="shared" si="0"/>
        <v>6.7447545683181148E-2</v>
      </c>
      <c r="J12" s="2" t="s">
        <v>12</v>
      </c>
      <c r="K12">
        <f>CORREL($H$4:$H$63,F$4:F$63)</f>
        <v>0.50051187031248012</v>
      </c>
      <c r="L12">
        <f>CORREL($H$4:$H$63,G$4:G$63)</f>
        <v>0.21054678803377858</v>
      </c>
      <c r="M12">
        <f>CORREL($H$4:$H$63,H$4:H$63)</f>
        <v>1.0000000000000002</v>
      </c>
    </row>
    <row r="13" spans="1:13">
      <c r="A13" s="1">
        <v>39325</v>
      </c>
      <c r="B13">
        <v>143.90799999999999</v>
      </c>
      <c r="C13">
        <v>118390</v>
      </c>
      <c r="D13">
        <v>96.151200000000003</v>
      </c>
      <c r="F13">
        <f t="shared" si="1"/>
        <v>5.100179222725492E-2</v>
      </c>
      <c r="G13">
        <f t="shared" si="0"/>
        <v>7.627272727272727E-2</v>
      </c>
      <c r="H13">
        <f t="shared" si="0"/>
        <v>-9.8774178666754097E-3</v>
      </c>
    </row>
    <row r="14" spans="1:13">
      <c r="A14" s="1">
        <v>39353</v>
      </c>
      <c r="B14">
        <v>159.4855</v>
      </c>
      <c r="C14">
        <v>118510</v>
      </c>
      <c r="D14">
        <v>120.4973</v>
      </c>
      <c r="F14">
        <f t="shared" si="1"/>
        <v>0.10824624065375112</v>
      </c>
      <c r="G14">
        <f t="shared" si="0"/>
        <v>1.0135991215474279E-3</v>
      </c>
      <c r="H14">
        <f t="shared" si="0"/>
        <v>0.25320640824035467</v>
      </c>
    </row>
    <row r="15" spans="1:13">
      <c r="A15" s="1">
        <v>39386</v>
      </c>
      <c r="B15">
        <v>197.3954</v>
      </c>
      <c r="C15">
        <v>132500</v>
      </c>
      <c r="D15">
        <v>133.77340000000001</v>
      </c>
      <c r="F15">
        <f t="shared" si="1"/>
        <v>0.23770123302745386</v>
      </c>
      <c r="G15">
        <f t="shared" si="0"/>
        <v>0.11804910977976542</v>
      </c>
      <c r="H15">
        <f t="shared" si="0"/>
        <v>0.11017757244353205</v>
      </c>
      <c r="J15" t="s">
        <v>13</v>
      </c>
    </row>
    <row r="16" spans="1:13">
      <c r="A16" s="1">
        <v>39416</v>
      </c>
      <c r="B16">
        <v>189.36240000000001</v>
      </c>
      <c r="C16">
        <v>140100</v>
      </c>
      <c r="D16">
        <v>116.2508</v>
      </c>
      <c r="F16">
        <f t="shared" si="1"/>
        <v>-4.0694970602151756E-2</v>
      </c>
      <c r="G16">
        <f t="shared" si="0"/>
        <v>5.7358490566037736E-2</v>
      </c>
      <c r="H16">
        <f t="shared" si="0"/>
        <v>-0.1309871768228961</v>
      </c>
      <c r="K16" t="s">
        <v>10</v>
      </c>
      <c r="L16" t="s">
        <v>11</v>
      </c>
      <c r="M16" t="s">
        <v>12</v>
      </c>
    </row>
    <row r="17" spans="1:13">
      <c r="A17" s="1">
        <v>39447</v>
      </c>
      <c r="B17">
        <v>205.8441</v>
      </c>
      <c r="C17">
        <v>141600</v>
      </c>
      <c r="D17">
        <v>107.37439999999999</v>
      </c>
      <c r="F17">
        <f t="shared" si="1"/>
        <v>8.703787024245567E-2</v>
      </c>
      <c r="G17">
        <f t="shared" si="0"/>
        <v>1.0706638115631691E-2</v>
      </c>
      <c r="H17">
        <f t="shared" si="0"/>
        <v>-7.6355603574341027E-2</v>
      </c>
      <c r="J17" t="s">
        <v>10</v>
      </c>
      <c r="K17">
        <f>CORREL(F4:F63,F4:F63)*K5*K5</f>
        <v>1.1598491757839129E-2</v>
      </c>
      <c r="L17">
        <f>CORREL(F4:F63,G4:G63)*K5*L5</f>
        <v>1.1846043112506081E-3</v>
      </c>
      <c r="M17" s="2">
        <v>5.984769E-3</v>
      </c>
    </row>
    <row r="18" spans="1:13">
      <c r="A18" s="1">
        <v>39478</v>
      </c>
      <c r="B18">
        <v>140.66569999999999</v>
      </c>
      <c r="C18">
        <v>136000</v>
      </c>
      <c r="D18">
        <v>103.5878</v>
      </c>
      <c r="F18">
        <f t="shared" si="1"/>
        <v>-0.3166396316435594</v>
      </c>
      <c r="G18">
        <f t="shared" si="0"/>
        <v>-3.954802259887006E-2</v>
      </c>
      <c r="H18">
        <f t="shared" si="0"/>
        <v>-3.526538914303589E-2</v>
      </c>
      <c r="J18" t="s">
        <v>11</v>
      </c>
      <c r="K18">
        <f>L17</f>
        <v>1.1846043112506081E-3</v>
      </c>
      <c r="L18">
        <f>CORREL(G4:G63,G4:G63)*L5*L5</f>
        <v>3.6373514542079365E-3</v>
      </c>
      <c r="M18">
        <f>CORREL(G4:G63,H4:H63)*L5*M5</f>
        <v>1.409852018940232E-3</v>
      </c>
    </row>
    <row r="19" spans="1:13">
      <c r="A19" s="1">
        <v>39507</v>
      </c>
      <c r="B19">
        <v>129.9204</v>
      </c>
      <c r="C19">
        <v>140000</v>
      </c>
      <c r="D19">
        <v>113.07729999999999</v>
      </c>
      <c r="F19">
        <f t="shared" si="1"/>
        <v>-7.6388913573102665E-2</v>
      </c>
      <c r="G19">
        <f t="shared" si="0"/>
        <v>2.9411764705882353E-2</v>
      </c>
      <c r="H19">
        <f t="shared" si="0"/>
        <v>9.1608278194922496E-2</v>
      </c>
      <c r="J19" t="s">
        <v>12</v>
      </c>
      <c r="K19">
        <f>M17</f>
        <v>5.984769E-3</v>
      </c>
      <c r="L19">
        <f>M18</f>
        <v>1.409852018940232E-3</v>
      </c>
      <c r="M19">
        <f>CORREL(H4:H63,H4:H63)*M5*M5</f>
        <v>1.2327203173785176E-2</v>
      </c>
    </row>
    <row r="20" spans="1:13">
      <c r="A20" s="1">
        <v>39538</v>
      </c>
      <c r="B20">
        <v>149.12469999999999</v>
      </c>
      <c r="C20">
        <v>133400</v>
      </c>
      <c r="D20">
        <v>101.75109999999999</v>
      </c>
      <c r="F20">
        <f t="shared" si="1"/>
        <v>0.14781589342397336</v>
      </c>
      <c r="G20">
        <f t="shared" ref="G20:G63" si="2">(C20-C19)/C19</f>
        <v>-4.7142857142857146E-2</v>
      </c>
      <c r="H20">
        <f t="shared" ref="H20:H63" si="3">(D20-D19)/D19</f>
        <v>-0.10016333959158913</v>
      </c>
    </row>
    <row r="21" spans="1:13">
      <c r="A21" s="1">
        <v>39568</v>
      </c>
      <c r="B21">
        <v>180.76830000000001</v>
      </c>
      <c r="C21">
        <v>133850</v>
      </c>
      <c r="D21">
        <v>124.6354</v>
      </c>
      <c r="F21">
        <f t="shared" si="1"/>
        <v>0.21219556518806088</v>
      </c>
      <c r="G21">
        <f t="shared" si="2"/>
        <v>3.373313343328336E-3</v>
      </c>
      <c r="H21">
        <f t="shared" si="3"/>
        <v>0.22490469390502915</v>
      </c>
    </row>
    <row r="22" spans="1:13">
      <c r="A22" s="1">
        <v>39598</v>
      </c>
      <c r="B22">
        <v>196.14840000000001</v>
      </c>
      <c r="C22">
        <v>134650</v>
      </c>
      <c r="D22">
        <v>130.32169999999999</v>
      </c>
      <c r="F22">
        <f t="shared" si="1"/>
        <v>8.5081842336294566E-2</v>
      </c>
      <c r="G22">
        <f t="shared" si="2"/>
        <v>5.9768397459843111E-3</v>
      </c>
      <c r="H22">
        <f t="shared" si="3"/>
        <v>4.5623474550569004E-2</v>
      </c>
    </row>
    <row r="23" spans="1:13">
      <c r="A23" s="1">
        <v>39629</v>
      </c>
      <c r="B23">
        <v>174.00309999999999</v>
      </c>
      <c r="C23">
        <v>120750</v>
      </c>
      <c r="D23">
        <v>131.63509999999999</v>
      </c>
      <c r="F23">
        <f t="shared" si="1"/>
        <v>-0.11290074249904673</v>
      </c>
      <c r="G23">
        <f t="shared" si="2"/>
        <v>-0.1032305978462681</v>
      </c>
      <c r="H23">
        <f t="shared" si="3"/>
        <v>1.0078137409195871E-2</v>
      </c>
    </row>
    <row r="24" spans="1:13">
      <c r="A24" s="1">
        <v>39660</v>
      </c>
      <c r="B24">
        <v>165.18029999999999</v>
      </c>
      <c r="C24">
        <v>114450</v>
      </c>
      <c r="D24">
        <v>115.3642</v>
      </c>
      <c r="F24">
        <f t="shared" si="1"/>
        <v>-5.0704843764277772E-2</v>
      </c>
      <c r="G24">
        <f t="shared" si="2"/>
        <v>-5.2173913043478258E-2</v>
      </c>
      <c r="H24">
        <f t="shared" si="3"/>
        <v>-0.12360608986508916</v>
      </c>
    </row>
    <row r="25" spans="1:13">
      <c r="A25" s="1">
        <v>39689</v>
      </c>
      <c r="B25">
        <v>176.17500000000001</v>
      </c>
      <c r="C25">
        <v>116600</v>
      </c>
      <c r="D25">
        <v>108.9517</v>
      </c>
      <c r="F25">
        <f t="shared" si="1"/>
        <v>6.656181154774525E-2</v>
      </c>
      <c r="G25">
        <f t="shared" si="2"/>
        <v>1.8785495849716033E-2</v>
      </c>
      <c r="H25">
        <f t="shared" si="3"/>
        <v>-5.5584834810105684E-2</v>
      </c>
    </row>
    <row r="26" spans="1:13">
      <c r="A26" s="1">
        <v>39721</v>
      </c>
      <c r="B26">
        <v>118.1151</v>
      </c>
      <c r="C26">
        <v>130600</v>
      </c>
      <c r="D26">
        <v>81.601699999999994</v>
      </c>
      <c r="F26">
        <f t="shared" si="1"/>
        <v>-0.32955810983397194</v>
      </c>
      <c r="G26">
        <f t="shared" si="2"/>
        <v>0.12006861063464837</v>
      </c>
      <c r="H26">
        <f t="shared" si="3"/>
        <v>-0.25102866683126568</v>
      </c>
    </row>
    <row r="27" spans="1:13">
      <c r="A27" s="1">
        <v>39752</v>
      </c>
      <c r="B27">
        <v>111.80719999999999</v>
      </c>
      <c r="C27">
        <v>115490</v>
      </c>
      <c r="D27">
        <v>61.024700000000003</v>
      </c>
      <c r="F27">
        <f t="shared" si="1"/>
        <v>-5.3404687461637027E-2</v>
      </c>
      <c r="G27">
        <f t="shared" si="2"/>
        <v>-0.11569678407350689</v>
      </c>
      <c r="H27">
        <f t="shared" si="3"/>
        <v>-0.25216386423322051</v>
      </c>
    </row>
    <row r="28" spans="1:13">
      <c r="A28" s="1">
        <v>39780</v>
      </c>
      <c r="B28">
        <v>96.302400000000006</v>
      </c>
      <c r="C28">
        <v>104000</v>
      </c>
      <c r="D28">
        <v>62.814</v>
      </c>
      <c r="F28">
        <f t="shared" si="1"/>
        <v>-0.13867443241580138</v>
      </c>
      <c r="G28">
        <f t="shared" si="2"/>
        <v>-9.9489133258290757E-2</v>
      </c>
      <c r="H28">
        <f t="shared" si="3"/>
        <v>2.9320914318300577E-2</v>
      </c>
    </row>
    <row r="29" spans="1:13">
      <c r="A29" s="1">
        <v>39813</v>
      </c>
      <c r="B29">
        <v>88.695400000000006</v>
      </c>
      <c r="C29">
        <v>96600</v>
      </c>
      <c r="D29">
        <v>67.334400000000002</v>
      </c>
      <c r="F29">
        <f t="shared" si="1"/>
        <v>-7.899076243167355E-2</v>
      </c>
      <c r="G29">
        <f t="shared" si="2"/>
        <v>-7.1153846153846151E-2</v>
      </c>
      <c r="H29">
        <f t="shared" si="3"/>
        <v>7.1964848600630474E-2</v>
      </c>
    </row>
    <row r="30" spans="1:13">
      <c r="A30" s="1">
        <v>39843</v>
      </c>
      <c r="B30">
        <v>93.662800000000004</v>
      </c>
      <c r="C30">
        <v>89502</v>
      </c>
      <c r="D30">
        <v>58.921500000000002</v>
      </c>
      <c r="F30">
        <f t="shared" si="1"/>
        <v>5.6005159230354644E-2</v>
      </c>
      <c r="G30">
        <f t="shared" si="2"/>
        <v>-7.3478260869565215E-2</v>
      </c>
      <c r="H30">
        <f t="shared" si="3"/>
        <v>-0.12494208012546336</v>
      </c>
    </row>
    <row r="31" spans="1:13">
      <c r="A31" s="1">
        <v>39871</v>
      </c>
      <c r="B31">
        <v>92.810699999999997</v>
      </c>
      <c r="C31">
        <v>78600</v>
      </c>
      <c r="D31">
        <v>58.450600000000001</v>
      </c>
      <c r="F31">
        <f t="shared" si="1"/>
        <v>-9.0975285812511172E-3</v>
      </c>
      <c r="G31">
        <f t="shared" si="2"/>
        <v>-0.12180733391432594</v>
      </c>
      <c r="H31">
        <f t="shared" si="3"/>
        <v>-7.9919893417513179E-3</v>
      </c>
    </row>
    <row r="32" spans="1:13">
      <c r="A32" s="1">
        <v>39903</v>
      </c>
      <c r="B32">
        <v>109.24039999999999</v>
      </c>
      <c r="C32">
        <v>86700</v>
      </c>
      <c r="D32">
        <v>71.578800000000001</v>
      </c>
      <c r="F32">
        <f t="shared" si="1"/>
        <v>0.17702376988860119</v>
      </c>
      <c r="G32">
        <f t="shared" si="2"/>
        <v>0.10305343511450382</v>
      </c>
      <c r="H32">
        <f t="shared" si="3"/>
        <v>0.22460334025655851</v>
      </c>
    </row>
    <row r="33" spans="1:8">
      <c r="A33" s="1">
        <v>39933</v>
      </c>
      <c r="B33">
        <v>130.7621</v>
      </c>
      <c r="C33">
        <v>94000</v>
      </c>
      <c r="D33">
        <v>77.260099999999994</v>
      </c>
      <c r="F33">
        <f t="shared" si="1"/>
        <v>0.19701227750905353</v>
      </c>
      <c r="G33">
        <f t="shared" si="2"/>
        <v>8.4198385236447515E-2</v>
      </c>
      <c r="H33">
        <f t="shared" si="3"/>
        <v>7.9371266352607106E-2</v>
      </c>
    </row>
    <row r="34" spans="1:8">
      <c r="A34" s="1">
        <v>39962</v>
      </c>
      <c r="B34">
        <v>141.13329999999999</v>
      </c>
      <c r="C34">
        <v>91600</v>
      </c>
      <c r="D34">
        <v>90.259799999999998</v>
      </c>
      <c r="F34">
        <f t="shared" si="1"/>
        <v>7.931350138916389E-2</v>
      </c>
      <c r="G34">
        <f t="shared" si="2"/>
        <v>-2.553191489361702E-2</v>
      </c>
      <c r="H34">
        <f t="shared" si="3"/>
        <v>0.16825890724966711</v>
      </c>
    </row>
    <row r="35" spans="1:8">
      <c r="A35" s="1">
        <v>39994</v>
      </c>
      <c r="B35">
        <v>148.0128</v>
      </c>
      <c r="C35">
        <v>90000</v>
      </c>
      <c r="D35">
        <v>87.836399999999998</v>
      </c>
      <c r="F35">
        <f t="shared" si="1"/>
        <v>4.8744697388922439E-2</v>
      </c>
      <c r="G35">
        <f t="shared" si="2"/>
        <v>-1.7467248908296942E-2</v>
      </c>
      <c r="H35">
        <f t="shared" si="3"/>
        <v>-2.6849162085446687E-2</v>
      </c>
    </row>
    <row r="36" spans="1:8">
      <c r="A36" s="1">
        <v>40025</v>
      </c>
      <c r="B36">
        <v>169.7944</v>
      </c>
      <c r="C36">
        <v>97000</v>
      </c>
      <c r="D36">
        <v>101.0448</v>
      </c>
      <c r="F36">
        <f t="shared" si="1"/>
        <v>0.14716024560038049</v>
      </c>
      <c r="G36">
        <f t="shared" si="2"/>
        <v>7.7777777777777779E-2</v>
      </c>
      <c r="H36">
        <f t="shared" si="3"/>
        <v>0.15037501536948233</v>
      </c>
    </row>
    <row r="37" spans="1:8">
      <c r="A37" s="1">
        <v>40056</v>
      </c>
      <c r="B37">
        <v>174.80330000000001</v>
      </c>
      <c r="C37">
        <v>100850</v>
      </c>
      <c r="D37">
        <v>99.985600000000005</v>
      </c>
      <c r="F37">
        <f t="shared" si="1"/>
        <v>2.9499795046244229E-2</v>
      </c>
      <c r="G37">
        <f t="shared" si="2"/>
        <v>3.9690721649484534E-2</v>
      </c>
      <c r="H37">
        <f t="shared" si="3"/>
        <v>-1.0482479058793624E-2</v>
      </c>
    </row>
    <row r="38" spans="1:8">
      <c r="A38" s="1">
        <v>40086</v>
      </c>
      <c r="B38">
        <v>192.61510000000001</v>
      </c>
      <c r="C38">
        <v>101000</v>
      </c>
      <c r="D38">
        <v>107.25579999999999</v>
      </c>
      <c r="F38">
        <f t="shared" si="1"/>
        <v>0.10189624566584272</v>
      </c>
      <c r="G38">
        <f t="shared" si="2"/>
        <v>1.4873574615765989E-3</v>
      </c>
      <c r="H38">
        <f t="shared" si="3"/>
        <v>7.2712470595765674E-2</v>
      </c>
    </row>
    <row r="39" spans="1:8">
      <c r="A39" s="1">
        <v>40116</v>
      </c>
      <c r="B39">
        <v>195.8886</v>
      </c>
      <c r="C39">
        <v>99000</v>
      </c>
      <c r="D39">
        <v>106.55710000000001</v>
      </c>
      <c r="F39">
        <f t="shared" si="1"/>
        <v>1.6995033099689402E-2</v>
      </c>
      <c r="G39">
        <f t="shared" si="2"/>
        <v>-1.9801980198019802E-2</v>
      </c>
      <c r="H39">
        <f t="shared" si="3"/>
        <v>-6.5143330244144199E-3</v>
      </c>
    </row>
    <row r="40" spans="1:8">
      <c r="A40" s="1">
        <v>40147</v>
      </c>
      <c r="B40">
        <v>207.7458</v>
      </c>
      <c r="C40">
        <v>100600</v>
      </c>
      <c r="D40">
        <v>122.3506</v>
      </c>
      <c r="F40">
        <f t="shared" si="1"/>
        <v>6.0530321825772435E-2</v>
      </c>
      <c r="G40">
        <f t="shared" si="2"/>
        <v>1.6161616161616162E-2</v>
      </c>
      <c r="H40">
        <f t="shared" si="3"/>
        <v>0.14821630843932496</v>
      </c>
    </row>
    <row r="41" spans="1:8">
      <c r="A41" s="1">
        <v>40178</v>
      </c>
      <c r="B41">
        <v>218.99199999999999</v>
      </c>
      <c r="C41">
        <v>99200</v>
      </c>
      <c r="D41">
        <v>124.43040000000001</v>
      </c>
      <c r="F41">
        <f t="shared" si="1"/>
        <v>5.4134427747757057E-2</v>
      </c>
      <c r="G41">
        <f t="shared" si="2"/>
        <v>-1.3916500994035786E-2</v>
      </c>
      <c r="H41">
        <f t="shared" si="3"/>
        <v>1.6998690648023024E-2</v>
      </c>
    </row>
    <row r="42" spans="1:8">
      <c r="A42" s="1">
        <v>40207</v>
      </c>
      <c r="B42">
        <v>199.59129999999999</v>
      </c>
      <c r="C42">
        <v>114600</v>
      </c>
      <c r="D42">
        <v>112.7153</v>
      </c>
      <c r="F42">
        <f t="shared" si="1"/>
        <v>-8.8590907430408428E-2</v>
      </c>
      <c r="G42">
        <f t="shared" si="2"/>
        <v>0.15524193548387097</v>
      </c>
      <c r="H42">
        <f t="shared" si="3"/>
        <v>-9.4149821908472583E-2</v>
      </c>
    </row>
    <row r="43" spans="1:8">
      <c r="A43" s="1">
        <v>40235</v>
      </c>
      <c r="B43">
        <v>212.6404</v>
      </c>
      <c r="C43">
        <v>119800</v>
      </c>
      <c r="D43">
        <v>119.14960000000001</v>
      </c>
      <c r="F43">
        <f t="shared" si="1"/>
        <v>6.5379102195336228E-2</v>
      </c>
      <c r="G43">
        <f t="shared" si="2"/>
        <v>4.5375218150087257E-2</v>
      </c>
      <c r="H43">
        <f t="shared" si="3"/>
        <v>5.708453067152381E-2</v>
      </c>
    </row>
    <row r="44" spans="1:8">
      <c r="A44" s="1">
        <v>40268</v>
      </c>
      <c r="B44">
        <v>244.21119999999999</v>
      </c>
      <c r="C44">
        <v>121800</v>
      </c>
      <c r="D44">
        <v>131.87209999999999</v>
      </c>
      <c r="F44">
        <f t="shared" si="1"/>
        <v>0.14847037533789437</v>
      </c>
      <c r="G44">
        <f t="shared" si="2"/>
        <v>1.6694490818030049E-2</v>
      </c>
      <c r="H44">
        <f t="shared" si="3"/>
        <v>0.10677753009661788</v>
      </c>
    </row>
    <row r="45" spans="1:8">
      <c r="A45" s="1">
        <v>40298</v>
      </c>
      <c r="B45">
        <v>271.32389999999998</v>
      </c>
      <c r="C45">
        <v>115325</v>
      </c>
      <c r="D45">
        <v>119.5091</v>
      </c>
      <c r="F45">
        <f t="shared" si="1"/>
        <v>0.11102152563027408</v>
      </c>
      <c r="G45">
        <f t="shared" si="2"/>
        <v>-5.3160919540229883E-2</v>
      </c>
      <c r="H45">
        <f t="shared" si="3"/>
        <v>-9.3749928908389166E-2</v>
      </c>
    </row>
    <row r="46" spans="1:8">
      <c r="A46" s="1">
        <v>40329</v>
      </c>
      <c r="B46">
        <v>266.94889999999998</v>
      </c>
      <c r="C46">
        <v>105910</v>
      </c>
      <c r="D46">
        <v>106.45650000000001</v>
      </c>
      <c r="F46">
        <f t="shared" si="1"/>
        <v>-1.6124639222714992E-2</v>
      </c>
      <c r="G46">
        <f t="shared" si="2"/>
        <v>-8.1638846737481036E-2</v>
      </c>
      <c r="H46">
        <f t="shared" si="3"/>
        <v>-0.10921846118831116</v>
      </c>
    </row>
    <row r="47" spans="1:8">
      <c r="A47" s="1">
        <v>40359</v>
      </c>
      <c r="B47">
        <v>261.38920000000002</v>
      </c>
      <c r="C47">
        <v>120000</v>
      </c>
      <c r="D47">
        <v>101.7773</v>
      </c>
      <c r="F47">
        <f t="shared" si="1"/>
        <v>-2.0826832401257187E-2</v>
      </c>
      <c r="G47">
        <f t="shared" si="2"/>
        <v>0.13303748465678406</v>
      </c>
      <c r="H47">
        <f t="shared" si="3"/>
        <v>-4.3954103319196185E-2</v>
      </c>
    </row>
    <row r="48" spans="1:8">
      <c r="A48" s="1">
        <v>40389</v>
      </c>
      <c r="B48">
        <v>267.33339999999998</v>
      </c>
      <c r="C48">
        <v>117000</v>
      </c>
      <c r="D48">
        <v>118.58969999999999</v>
      </c>
      <c r="F48">
        <f t="shared" si="1"/>
        <v>2.2740801838790455E-2</v>
      </c>
      <c r="G48">
        <f t="shared" si="2"/>
        <v>-2.5000000000000001E-2</v>
      </c>
      <c r="H48">
        <f t="shared" si="3"/>
        <v>0.16518811169091729</v>
      </c>
    </row>
    <row r="49" spans="1:8">
      <c r="A49" s="1">
        <v>40421</v>
      </c>
      <c r="B49">
        <v>252.62870000000001</v>
      </c>
      <c r="C49">
        <v>118675</v>
      </c>
      <c r="D49">
        <v>109.182</v>
      </c>
      <c r="F49">
        <f t="shared" si="1"/>
        <v>-5.500509850246911E-2</v>
      </c>
      <c r="G49">
        <f t="shared" si="2"/>
        <v>1.4316239316239316E-2</v>
      </c>
      <c r="H49">
        <f t="shared" si="3"/>
        <v>-7.9329823753664874E-2</v>
      </c>
    </row>
    <row r="50" spans="1:8">
      <c r="A50" s="1">
        <v>40451</v>
      </c>
      <c r="B50">
        <v>294.87209999999999</v>
      </c>
      <c r="C50">
        <v>124500</v>
      </c>
      <c r="D50">
        <v>126.7825</v>
      </c>
      <c r="F50">
        <f t="shared" si="1"/>
        <v>0.16721536389175093</v>
      </c>
      <c r="G50">
        <f t="shared" si="2"/>
        <v>4.9083631767432065E-2</v>
      </c>
      <c r="H50">
        <f t="shared" si="3"/>
        <v>0.16120331190122911</v>
      </c>
    </row>
    <row r="51" spans="1:8">
      <c r="A51" s="1">
        <v>40480</v>
      </c>
      <c r="B51">
        <v>312.7774</v>
      </c>
      <c r="C51">
        <v>119300</v>
      </c>
      <c r="D51">
        <v>137.17320000000001</v>
      </c>
      <c r="F51">
        <f t="shared" si="1"/>
        <v>6.0722258904792999E-2</v>
      </c>
      <c r="G51">
        <f t="shared" si="2"/>
        <v>-4.1767068273092373E-2</v>
      </c>
      <c r="H51">
        <f t="shared" si="3"/>
        <v>8.1956894681837075E-2</v>
      </c>
    </row>
    <row r="52" spans="1:8">
      <c r="A52" s="1">
        <v>40512</v>
      </c>
      <c r="B52">
        <v>323.34609999999998</v>
      </c>
      <c r="C52">
        <v>120200</v>
      </c>
      <c r="D52">
        <v>136.88249999999999</v>
      </c>
      <c r="F52">
        <f t="shared" si="1"/>
        <v>3.3789845430008618E-2</v>
      </c>
      <c r="G52">
        <f t="shared" si="2"/>
        <v>7.5440067057837385E-3</v>
      </c>
      <c r="H52">
        <f t="shared" si="3"/>
        <v>-2.1192186228797989E-3</v>
      </c>
    </row>
    <row r="53" spans="1:8">
      <c r="A53" s="1">
        <v>40543</v>
      </c>
      <c r="B53">
        <v>335.20330000000001</v>
      </c>
      <c r="C53">
        <v>120450</v>
      </c>
      <c r="D53">
        <v>154.35830000000001</v>
      </c>
      <c r="F53">
        <f t="shared" si="1"/>
        <v>3.6670304667351904E-2</v>
      </c>
      <c r="G53">
        <f t="shared" si="2"/>
        <v>2.0798668885191347E-3</v>
      </c>
      <c r="H53">
        <f t="shared" si="3"/>
        <v>0.12767008200463917</v>
      </c>
    </row>
    <row r="54" spans="1:8">
      <c r="A54" s="1">
        <v>40574</v>
      </c>
      <c r="B54">
        <v>352.62020000000001</v>
      </c>
      <c r="C54">
        <v>122425</v>
      </c>
      <c r="D54">
        <v>147.8963</v>
      </c>
      <c r="F54">
        <f t="shared" si="1"/>
        <v>5.1959214005351369E-2</v>
      </c>
      <c r="G54">
        <f t="shared" si="2"/>
        <v>1.639684516396845E-2</v>
      </c>
      <c r="H54">
        <f t="shared" si="3"/>
        <v>-4.1863638042139731E-2</v>
      </c>
    </row>
    <row r="55" spans="1:8">
      <c r="A55" s="1">
        <v>40602</v>
      </c>
      <c r="B55">
        <v>367.05470000000003</v>
      </c>
      <c r="C55">
        <v>131300</v>
      </c>
      <c r="D55">
        <v>157.1491</v>
      </c>
      <c r="F55">
        <f t="shared" si="1"/>
        <v>4.0934977633158891E-2</v>
      </c>
      <c r="G55">
        <f t="shared" si="2"/>
        <v>7.2493363283643045E-2</v>
      </c>
      <c r="H55">
        <f t="shared" si="3"/>
        <v>6.256275511963455E-2</v>
      </c>
    </row>
    <row r="56" spans="1:8">
      <c r="A56" s="1">
        <v>40633</v>
      </c>
      <c r="B56">
        <v>362.16789999999997</v>
      </c>
      <c r="C56">
        <v>125300</v>
      </c>
      <c r="D56">
        <v>160.80369999999999</v>
      </c>
      <c r="F56">
        <f t="shared" si="1"/>
        <v>-1.3313546999943197E-2</v>
      </c>
      <c r="G56">
        <f t="shared" si="2"/>
        <v>-4.56968773800457E-2</v>
      </c>
      <c r="H56">
        <f t="shared" si="3"/>
        <v>2.3255621572124737E-2</v>
      </c>
    </row>
    <row r="57" spans="1:8">
      <c r="A57" s="1">
        <v>40662</v>
      </c>
      <c r="B57">
        <v>363.85399999999998</v>
      </c>
      <c r="C57">
        <v>124750</v>
      </c>
      <c r="D57">
        <v>169.79320000000001</v>
      </c>
      <c r="F57">
        <f t="shared" si="1"/>
        <v>4.6555754941285813E-3</v>
      </c>
      <c r="G57">
        <f t="shared" si="2"/>
        <v>-4.3894652833200319E-3</v>
      </c>
      <c r="H57">
        <f t="shared" si="3"/>
        <v>5.5903564408033034E-2</v>
      </c>
    </row>
    <row r="58" spans="1:8">
      <c r="A58" s="1">
        <v>40694</v>
      </c>
      <c r="B58">
        <v>361.46379999999999</v>
      </c>
      <c r="C58">
        <v>118775</v>
      </c>
      <c r="D58">
        <v>160.03229999999999</v>
      </c>
      <c r="F58">
        <f t="shared" si="1"/>
        <v>-6.5691183826479659E-3</v>
      </c>
      <c r="G58">
        <f t="shared" si="2"/>
        <v>-4.7895791583166335E-2</v>
      </c>
      <c r="H58">
        <f t="shared" si="3"/>
        <v>-5.7486990056138998E-2</v>
      </c>
    </row>
    <row r="59" spans="1:8">
      <c r="A59" s="1">
        <v>40724</v>
      </c>
      <c r="B59">
        <v>348.8272</v>
      </c>
      <c r="C59">
        <v>116105</v>
      </c>
      <c r="D59">
        <v>158.7073</v>
      </c>
      <c r="F59">
        <f t="shared" si="1"/>
        <v>-3.4959517384590071E-2</v>
      </c>
      <c r="G59">
        <f t="shared" si="2"/>
        <v>-2.2479478004630606E-2</v>
      </c>
      <c r="H59">
        <f t="shared" si="3"/>
        <v>-8.2795785600781133E-3</v>
      </c>
    </row>
    <row r="60" spans="1:8">
      <c r="A60" s="1">
        <v>40753</v>
      </c>
      <c r="B60">
        <v>405.78559999999999</v>
      </c>
      <c r="C60">
        <v>111500</v>
      </c>
      <c r="D60">
        <v>153.54169999999999</v>
      </c>
      <c r="F60">
        <f t="shared" si="1"/>
        <v>0.16328543186999173</v>
      </c>
      <c r="G60">
        <f t="shared" si="2"/>
        <v>-3.9662374574738382E-2</v>
      </c>
      <c r="H60">
        <f t="shared" si="3"/>
        <v>-3.2547967232761266E-2</v>
      </c>
    </row>
    <row r="61" spans="1:8">
      <c r="A61" s="1">
        <v>40786</v>
      </c>
      <c r="B61">
        <v>399.91410000000002</v>
      </c>
      <c r="C61">
        <v>109769</v>
      </c>
      <c r="D61">
        <v>142.8416</v>
      </c>
      <c r="F61">
        <f t="shared" si="1"/>
        <v>-1.4469463677370438E-2</v>
      </c>
      <c r="G61">
        <f t="shared" si="2"/>
        <v>-1.5524663677130044E-2</v>
      </c>
      <c r="H61">
        <f t="shared" si="3"/>
        <v>-6.9688560176160569E-2</v>
      </c>
    </row>
    <row r="62" spans="1:8">
      <c r="A62" s="1">
        <v>40816</v>
      </c>
      <c r="B62">
        <v>396.26650000000001</v>
      </c>
      <c r="C62">
        <v>106800</v>
      </c>
      <c r="D62">
        <v>113.27370000000001</v>
      </c>
      <c r="F62">
        <f t="shared" si="1"/>
        <v>-9.1209587258864119E-3</v>
      </c>
      <c r="G62">
        <f t="shared" si="2"/>
        <v>-2.7047709280397927E-2</v>
      </c>
      <c r="H62">
        <f t="shared" si="3"/>
        <v>-0.20699782136296424</v>
      </c>
    </row>
    <row r="63" spans="1:8">
      <c r="A63" s="1">
        <v>40847</v>
      </c>
      <c r="B63">
        <v>420.64609999999999</v>
      </c>
      <c r="C63">
        <v>116950</v>
      </c>
      <c r="D63">
        <v>133.11879999999999</v>
      </c>
      <c r="F63">
        <f t="shared" si="1"/>
        <v>6.1523242565293762E-2</v>
      </c>
      <c r="G63">
        <f t="shared" si="2"/>
        <v>9.5037453183520595E-2</v>
      </c>
      <c r="H63">
        <f t="shared" si="3"/>
        <v>0.17519600754632353</v>
      </c>
    </row>
  </sheetData>
  <phoneticPr fontId="4" type="noConversion"/>
  <pageMargins left="0.7" right="0.7" top="0.75" bottom="0.75" header="0.3" footer="0.3"/>
  <pageSetup scale="5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Office 2004 Test Drive User</cp:lastModifiedBy>
  <cp:lastPrinted>2011-11-21T08:47:59Z</cp:lastPrinted>
  <dcterms:created xsi:type="dcterms:W3CDTF">2011-11-07T03:02:52Z</dcterms:created>
  <dcterms:modified xsi:type="dcterms:W3CDTF">2011-11-21T08:48:06Z</dcterms:modified>
</cp:coreProperties>
</file>